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5_созыв\Решения_5_соз\Совет_заседания_2019\11_апреля_2019\Совет_11_апреля\НПА_сайт\"/>
    </mc:Choice>
  </mc:AlternateContent>
  <bookViews>
    <workbookView xWindow="-105" yWindow="-105" windowWidth="23250" windowHeight="12600"/>
  </bookViews>
  <sheets>
    <sheet name="расходы по ВР" sheetId="1" r:id="rId1"/>
  </sheets>
  <definedNames>
    <definedName name="_xlnm._FilterDatabase" localSheetId="0" hidden="1">'расходы по ВР'!$E$8:$G$40</definedName>
  </definedNames>
  <calcPr calcId="152511"/>
</workbook>
</file>

<file path=xl/calcChain.xml><?xml version="1.0" encoding="utf-8"?>
<calcChain xmlns="http://schemas.openxmlformats.org/spreadsheetml/2006/main">
  <c r="I32" i="1" l="1"/>
  <c r="H32" i="1"/>
  <c r="J33" i="1"/>
  <c r="J35" i="1"/>
  <c r="I29" i="1"/>
  <c r="H29" i="1"/>
  <c r="J31" i="1"/>
  <c r="I25" i="1"/>
  <c r="H25" i="1"/>
  <c r="J28" i="1"/>
  <c r="H23" i="1"/>
  <c r="I23" i="1"/>
  <c r="I36" i="1" l="1"/>
  <c r="H36" i="1"/>
  <c r="I9" i="1" l="1"/>
  <c r="H9" i="1"/>
  <c r="J10" i="1"/>
  <c r="J11" i="1"/>
  <c r="J9" i="1" l="1"/>
  <c r="I38" i="1" l="1"/>
  <c r="I21" i="1"/>
  <c r="I40" i="1" s="1"/>
  <c r="I17" i="1"/>
  <c r="I15" i="1"/>
  <c r="J18" i="1" l="1"/>
  <c r="J13" i="1"/>
  <c r="J12" i="1" l="1"/>
  <c r="H21" i="1"/>
  <c r="J21" i="1" s="1"/>
  <c r="J20" i="1"/>
  <c r="J19" i="1"/>
  <c r="J26" i="1"/>
  <c r="J14" i="1"/>
  <c r="J37" i="1"/>
  <c r="J22" i="1" l="1"/>
  <c r="J36" i="1"/>
  <c r="J32" i="1"/>
  <c r="J34" i="1"/>
  <c r="J23" i="1"/>
  <c r="J24" i="1"/>
  <c r="H38" i="1"/>
  <c r="J39" i="1"/>
  <c r="H15" i="1"/>
  <c r="J15" i="1" s="1"/>
  <c r="J16" i="1"/>
  <c r="J25" i="1"/>
  <c r="J27" i="1"/>
  <c r="J29" i="1"/>
  <c r="J30" i="1"/>
  <c r="H17" i="1"/>
  <c r="J17" i="1" s="1"/>
  <c r="J38" i="1" l="1"/>
  <c r="H40" i="1"/>
  <c r="J40" i="1" s="1"/>
</calcChain>
</file>

<file path=xl/sharedStrings.xml><?xml version="1.0" encoding="utf-8"?>
<sst xmlns="http://schemas.openxmlformats.org/spreadsheetml/2006/main" count="99" uniqueCount="99">
  <si>
    <t>Номер</t>
  </si>
  <si>
    <t>Наименование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</si>
  <si>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</si>
  <si>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</si>
  <si>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</si>
  <si>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</si>
  <si>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</si>
  <si>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</si>
  <si>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</si>
  <si>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</si>
  <si>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</si>
  <si>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</si>
  <si>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</si>
  <si>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</si>
  <si>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</si>
  <si>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</si>
  <si>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</si>
  <si>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</si>
  <si>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</si>
  <si>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0309</t>
  </si>
  <si>
    <t>3.</t>
  </si>
  <si>
    <t>НАЦИОНАЛЬНАЯ ЭКОНОМИКА</t>
  </si>
  <si>
    <t>0400</t>
  </si>
  <si>
    <t>3.1.</t>
  </si>
  <si>
    <t>3.2.</t>
  </si>
  <si>
    <t>Другие  вопросы в области национальной экономики</t>
  </si>
  <si>
    <t>0412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</si>
  <si>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</si>
  <si>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</si>
  <si>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</si>
  <si>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</si>
  <si>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</si>
  <si>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</si>
  <si>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</si>
  <si>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6.</t>
  </si>
  <si>
    <t>ОБРАЗОВАНИЕ</t>
  </si>
  <si>
    <t>0700</t>
  </si>
  <si>
    <t>6.1.</t>
  </si>
  <si>
    <t>0707</t>
  </si>
  <si>
    <t>7.</t>
  </si>
  <si>
    <t>0800</t>
  </si>
  <si>
    <t>7.1.</t>
  </si>
  <si>
    <t>Культура</t>
  </si>
  <si>
    <t>0801</t>
  </si>
  <si>
    <t>8.</t>
  </si>
  <si>
    <t>СОЦИАЛЬНАЯ ПОЛИТИКА</t>
  </si>
  <si>
    <t>8.1.</t>
  </si>
  <si>
    <t>Охрана семьи и детства</t>
  </si>
  <si>
    <t>9.</t>
  </si>
  <si>
    <t>ФИЗИЧЕСКАЯ КУЛЬТУРА И СПОРТ</t>
  </si>
  <si>
    <t>1100</t>
  </si>
  <si>
    <t>9.1.</t>
  </si>
  <si>
    <t>1102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</si>
  <si>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</si>
  <si>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</si>
  <si>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</si>
  <si>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</si>
  <si>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</si>
  <si>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</si>
  <si>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</si>
  <si>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</si>
  <si>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</si>
  <si>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</si>
  <si>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</si>
  <si>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8.2.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</si>
  <si>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</si>
  <si>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</si>
  <si>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</si>
  <si>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</si>
  <si>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</si>
  <si>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</si>
  <si>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</si>
  <si>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</si>
  <si>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</si>
  <si>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</si>
  <si>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Дорожное хозяйство (дорожные фонды)</t>
  </si>
  <si>
    <t>1.3.</t>
  </si>
  <si>
    <t>Защита населения и территории от чрезвычайных ситуаций природного и  техногеннного характера, гражданская оборона</t>
  </si>
  <si>
    <t>КУЛЬТУРА,  КИНЕМАТОГРАФИЯ</t>
  </si>
  <si>
    <t>Массовый спорт</t>
  </si>
  <si>
    <t>% исполнения</t>
  </si>
  <si>
    <t>Показатели расходов местного бюджета муниципального образования город Петергоф</t>
  </si>
  <si>
    <t>1.4.</t>
  </si>
  <si>
    <t>1.5.</t>
  </si>
  <si>
    <t>Исполнено на отчетную дату</t>
  </si>
  <si>
    <t>за 2018 год по разделам и подразделам классификации расходов бюджетов</t>
  </si>
  <si>
    <t>Утвержденный план на 2018 год</t>
  </si>
  <si>
    <t>6.3.</t>
  </si>
  <si>
    <t>Другие вопросы в области образования</t>
  </si>
  <si>
    <t>0709</t>
  </si>
  <si>
    <t>7.2.</t>
  </si>
  <si>
    <t>Другие вопросы в области культуры, кинематографии</t>
  </si>
  <si>
    <t>0804</t>
  </si>
  <si>
    <t>8.3.</t>
  </si>
  <si>
    <t>Пенсионное обеспечение</t>
  </si>
  <si>
    <t>Другие вопросы в области социальной политики</t>
  </si>
  <si>
    <t>от 11.04.2019 года № 22</t>
  </si>
  <si>
    <t>Приложение №3 к решению Муниципального Совета МО г.Петергоф</t>
  </si>
  <si>
    <t xml:space="preserve">Молодежная политика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</si>
</sst>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6" fillId="0" borderId="0" xfId="0" applyFont="1"/>
    <xf numFmtId="0" fontId="6" fillId="0" borderId="1" xfId="0" applyFont="1" applyBorder="1" applyAlignment="1">
      <alignment horizontal="right"/>
    </xf>
    <xf numFmtId="0" fontId="5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horizontal="right" vertical="distributed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/>
    <xf numFmtId="2" fontId="1" fillId="0" borderId="1" xfId="0" applyNumberFormat="1" applyFont="1" applyBorder="1"/>
    <xf numFmtId="2" fontId="6" fillId="0" borderId="1" xfId="0" applyNumberFormat="1" applyFont="1" applyBorder="1"/>
    <xf numFmtId="2" fontId="2" fillId="0" borderId="1" xfId="0" applyNumberFormat="1" applyFont="1" applyBorder="1"/>
    <xf numFmtId="2" fontId="5" fillId="0" borderId="1" xfId="0" applyNumberFormat="1" applyFont="1" applyBorder="1"/>
    <xf numFmtId="0" fontId="7" fillId="0" borderId="0" xfId="0" applyFont="1"/>
    <xf numFmtId="0" fontId="1" fillId="0" borderId="0" xfId="0" applyFont="1" applyAlignment="1">
      <alignment wrapText="1" shrinkToFit="1"/>
    </xf>
    <xf numFmtId="0" fontId="8" fillId="0" borderId="0" xfId="0" applyFont="1" applyAlignment="1">
      <alignment horizontal="center"/>
    </xf>
    <xf numFmtId="0" fontId="4" fillId="0" borderId="4" xfId="0" applyFont="1" applyBorder="1" applyAlignment="1">
      <alignment horizontal="left" vertical="distributed"/>
    </xf>
    <xf numFmtId="0" fontId="4" fillId="0" borderId="5" xfId="0" applyFont="1" applyBorder="1" applyAlignment="1">
      <alignment horizontal="left" vertical="distributed"/>
    </xf>
    <xf numFmtId="0" fontId="4" fillId="0" borderId="6" xfId="0" applyFont="1" applyBorder="1" applyAlignment="1">
      <alignment horizontal="left" vertical="distributed"/>
    </xf>
    <xf numFmtId="0" fontId="2" fillId="0" borderId="7" xfId="0" applyFont="1" applyBorder="1" applyAlignment="1">
      <alignment horizontal="center" vertical="justify"/>
    </xf>
    <xf numFmtId="0" fontId="2" fillId="0" borderId="8" xfId="0" applyFont="1" applyBorder="1" applyAlignment="1">
      <alignment horizontal="center" vertical="justify"/>
    </xf>
    <xf numFmtId="0" fontId="2" fillId="0" borderId="9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 vertical="distributed"/>
    </xf>
    <xf numFmtId="0" fontId="3" fillId="0" borderId="5" xfId="0" applyFont="1" applyBorder="1" applyAlignment="1">
      <alignment horizontal="left" vertical="distributed"/>
    </xf>
    <xf numFmtId="0" fontId="3" fillId="0" borderId="6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 wrapText="1" shrinkToFit="1"/>
    </xf>
    <xf numFmtId="0" fontId="4" fillId="0" borderId="5" xfId="0" applyFont="1" applyBorder="1" applyAlignment="1">
      <alignment horizontal="left" wrapText="1" shrinkToFit="1"/>
    </xf>
    <xf numFmtId="0" fontId="4" fillId="0" borderId="6" xfId="0" applyFont="1" applyBorder="1" applyAlignment="1">
      <alignment horizontal="left" wrapText="1" shrinkToFit="1"/>
    </xf>
    <xf numFmtId="0" fontId="4" fillId="0" borderId="4" xfId="0" applyFont="1" applyBorder="1" applyAlignment="1">
      <alignment horizontal="left" vertical="distributed" wrapText="1"/>
    </xf>
    <xf numFmtId="0" fontId="4" fillId="0" borderId="5" xfId="0" applyFont="1" applyBorder="1" applyAlignment="1">
      <alignment horizontal="left" vertical="distributed" wrapText="1"/>
    </xf>
    <xf numFmtId="0" fontId="4" fillId="0" borderId="6" xfId="0" applyFont="1" applyBorder="1" applyAlignment="1">
      <alignment horizontal="left" vertical="distributed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1" xfId="0" applyFont="1" applyBorder="1" applyAlignment="1">
      <alignment horizontal="left" vertical="distributed"/>
    </xf>
    <xf numFmtId="0" fontId="2" fillId="0" borderId="3" xfId="0" applyFont="1" applyBorder="1" applyAlignment="1">
      <alignment horizontal="center" vertical="center"/>
    </xf>
    <xf numFmtId="0" fontId="8" fillId="0" borderId="2" xfId="0" applyFont="1" applyBorder="1"/>
    <xf numFmtId="0" fontId="9" fillId="0" borderId="5" xfId="0" applyFont="1" applyBorder="1" applyAlignment="1">
      <alignment horizontal="left" vertical="distributed"/>
    </xf>
    <xf numFmtId="0" fontId="9" fillId="0" borderId="6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 vertical="justify"/>
    </xf>
    <xf numFmtId="0" fontId="4" fillId="0" borderId="5" xfId="0" applyFont="1" applyBorder="1" applyAlignment="1">
      <alignment horizontal="left" vertical="justify"/>
    </xf>
    <xf numFmtId="0" fontId="4" fillId="0" borderId="6" xfId="0" applyFont="1" applyBorder="1" applyAlignment="1">
      <alignment horizontal="left" vertical="justify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 vertical="distributed"/>
    </xf>
    <xf numFmtId="0" fontId="4" fillId="0" borderId="1" xfId="0" applyFont="1" applyBorder="1" applyAlignment="1">
      <alignment horizontal="left" vertical="distributed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3" xfId="0" applyFont="1" applyBorder="1" applyAlignment="1">
      <alignment horizontal="center" vertical="justify"/>
    </xf>
    <xf numFmtId="0" fontId="2" fillId="0" borderId="2" xfId="0" applyFont="1" applyBorder="1" applyAlignment="1">
      <alignment horizontal="center" vertical="justify"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justify" wrapText="1" shrinkToFit="1"/>
    </xf>
    <xf numFmtId="0" fontId="8" fillId="0" borderId="2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topLeftCell="A13" zoomScaleNormal="100" workbookViewId="0">
      <selection activeCell="B27" sqref="B27:D27"/>
    </sheetView>
  </sheetViews>
  <sheetFormatPr defaultColWidth="9.140625" defaultRowHeight="15" x14ac:dyDescent="0.25"/>
  <cols>
    <col min="1" max="1" width="12.140625" style="6" customWidth="1"/>
    <col min="2" max="3" width="9.140625" style="7"/>
    <col min="4" max="4" width="30.7109375" style="7" customWidth="1"/>
    <col min="5" max="5" width="11.5703125" style="9" customWidth="1"/>
    <col min="6" max="7" width="0.42578125" style="9" hidden="1" customWidth="1"/>
    <col min="8" max="8" width="15.85546875" style="6" customWidth="1"/>
    <col min="9" max="9" width="14.42578125" style="6" customWidth="1"/>
    <col min="10" max="10" width="11.140625" style="6" customWidth="1"/>
    <col min="11" max="16384" width="9.140625" style="6"/>
  </cols>
  <sheetData>
    <row r="1" spans="1:10" ht="17.25" customHeight="1" x14ac:dyDescent="0.25">
      <c r="D1" s="74" t="s">
        <v>97</v>
      </c>
      <c r="E1" s="74"/>
      <c r="F1" s="74"/>
      <c r="G1" s="74"/>
      <c r="H1" s="74"/>
      <c r="I1" s="74"/>
      <c r="J1" s="74"/>
    </row>
    <row r="2" spans="1:10" ht="13.5" customHeight="1" x14ac:dyDescent="0.25">
      <c r="B2" s="6"/>
      <c r="C2" s="20"/>
      <c r="D2" s="20"/>
      <c r="E2" s="77" t="s">
        <v>96</v>
      </c>
      <c r="F2" s="77"/>
      <c r="G2" s="77"/>
      <c r="H2" s="77"/>
      <c r="I2" s="77"/>
      <c r="J2" s="77"/>
    </row>
    <row r="3" spans="1:10" ht="13.5" customHeight="1" x14ac:dyDescent="0.25">
      <c r="B3" s="6"/>
      <c r="C3" s="20"/>
      <c r="D3" s="20"/>
      <c r="E3" s="27"/>
      <c r="F3" s="27"/>
      <c r="G3" s="27"/>
      <c r="H3" s="27"/>
      <c r="I3" s="27"/>
      <c r="J3" s="27"/>
    </row>
    <row r="4" spans="1:10" ht="16.149999999999999" customHeight="1" x14ac:dyDescent="0.3">
      <c r="A4" s="78" t="s">
        <v>81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14.25" customHeight="1" x14ac:dyDescent="0.3">
      <c r="A5" s="78" t="s">
        <v>85</v>
      </c>
      <c r="B5" s="78"/>
      <c r="C5" s="78"/>
      <c r="D5" s="78"/>
      <c r="E5" s="78"/>
      <c r="F5" s="78"/>
      <c r="G5" s="78"/>
      <c r="H5" s="78"/>
      <c r="I5" s="78"/>
      <c r="J5" s="78"/>
    </row>
    <row r="6" spans="1:10" ht="5.25" customHeight="1" x14ac:dyDescent="0.3">
      <c r="A6" s="78"/>
      <c r="B6" s="78"/>
      <c r="C6" s="78"/>
      <c r="D6" s="78"/>
      <c r="E6" s="78"/>
      <c r="F6" s="78"/>
      <c r="G6" s="78"/>
      <c r="H6" s="78"/>
      <c r="I6" s="78"/>
      <c r="J6" s="78"/>
    </row>
    <row r="7" spans="1:10" ht="15" customHeight="1" x14ac:dyDescent="0.25">
      <c r="A7" s="54" t="s">
        <v>0</v>
      </c>
      <c r="B7" s="79" t="s">
        <v>1</v>
      </c>
      <c r="C7" s="80"/>
      <c r="D7" s="81"/>
      <c r="E7" s="31" t="s">
        <v>70</v>
      </c>
      <c r="F7" s="32"/>
      <c r="G7" s="33"/>
      <c r="H7" s="85" t="s">
        <v>86</v>
      </c>
      <c r="I7" s="75" t="s">
        <v>84</v>
      </c>
      <c r="J7" s="75" t="s">
        <v>80</v>
      </c>
    </row>
    <row r="8" spans="1:10" ht="29.45" customHeight="1" x14ac:dyDescent="0.25">
      <c r="A8" s="55"/>
      <c r="B8" s="82"/>
      <c r="C8" s="83"/>
      <c r="D8" s="84"/>
      <c r="E8" s="34"/>
      <c r="F8" s="35"/>
      <c r="G8" s="36"/>
      <c r="H8" s="86"/>
      <c r="I8" s="76"/>
      <c r="J8" s="76"/>
    </row>
    <row r="9" spans="1:10" ht="20.25" customHeight="1" x14ac:dyDescent="0.25">
      <c r="A9" s="10" t="s">
        <v>2</v>
      </c>
      <c r="B9" s="38" t="s">
        <v>71</v>
      </c>
      <c r="C9" s="39"/>
      <c r="D9" s="40"/>
      <c r="E9" s="12" t="s">
        <v>3</v>
      </c>
      <c r="F9" s="10"/>
      <c r="G9" s="10"/>
      <c r="H9" s="11">
        <f>SUM(H10:H14)</f>
        <v>42746.6</v>
      </c>
      <c r="I9" s="11">
        <f>SUM(I10:I14)</f>
        <v>41816.799999999996</v>
      </c>
      <c r="J9" s="23">
        <f t="shared" ref="J9:J14" si="0">I9/H9*100</f>
        <v>97.824856245876859</v>
      </c>
    </row>
    <row r="10" spans="1:10" s="5" customFormat="1" ht="48" customHeight="1" x14ac:dyDescent="0.25">
      <c r="A10" s="13" t="s">
        <v>4</v>
      </c>
      <c r="B10" s="28" t="s">
        <v>5</v>
      </c>
      <c r="C10" s="29"/>
      <c r="D10" s="30"/>
      <c r="E10" s="14" t="s">
        <v>6</v>
      </c>
      <c r="F10" s="13"/>
      <c r="G10" s="13"/>
      <c r="H10" s="15">
        <v>1271.5</v>
      </c>
      <c r="I10" s="15">
        <v>1186.0999999999999</v>
      </c>
      <c r="J10" s="24">
        <f t="shared" si="0"/>
        <v>93.283523397561936</v>
      </c>
    </row>
    <row r="11" spans="1:10" ht="67.150000000000006" customHeight="1" x14ac:dyDescent="0.25">
      <c r="A11" s="10" t="s">
        <v>7</v>
      </c>
      <c r="B11" s="28" t="s">
        <v>8</v>
      </c>
      <c r="C11" s="29"/>
      <c r="D11" s="30"/>
      <c r="E11" s="12" t="s">
        <v>9</v>
      </c>
      <c r="F11" s="1"/>
      <c r="G11" s="1"/>
      <c r="H11" s="11">
        <v>3767.7</v>
      </c>
      <c r="I11" s="11">
        <v>3663.7</v>
      </c>
      <c r="J11" s="23">
        <f t="shared" si="0"/>
        <v>97.239695304827876</v>
      </c>
    </row>
    <row r="12" spans="1:10" s="3" customFormat="1" ht="66" customHeight="1" x14ac:dyDescent="0.25">
      <c r="A12" s="13" t="s">
        <v>76</v>
      </c>
      <c r="B12" s="28" t="s">
        <v>68</v>
      </c>
      <c r="C12" s="29"/>
      <c r="D12" s="30"/>
      <c r="E12" s="14" t="s">
        <v>12</v>
      </c>
      <c r="F12" s="4"/>
      <c r="G12" s="4"/>
      <c r="H12" s="15">
        <v>30907.8</v>
      </c>
      <c r="I12" s="15">
        <v>30442.799999999999</v>
      </c>
      <c r="J12" s="24">
        <f t="shared" si="0"/>
        <v>98.495525401354996</v>
      </c>
    </row>
    <row r="13" spans="1:10" s="16" customFormat="1" ht="15.75" x14ac:dyDescent="0.25">
      <c r="A13" s="13" t="s">
        <v>82</v>
      </c>
      <c r="B13" s="67" t="s">
        <v>13</v>
      </c>
      <c r="C13" s="67"/>
      <c r="D13" s="67"/>
      <c r="E13" s="14" t="s">
        <v>14</v>
      </c>
      <c r="F13" s="4"/>
      <c r="G13" s="4"/>
      <c r="H13" s="15">
        <v>100</v>
      </c>
      <c r="I13" s="15">
        <v>0</v>
      </c>
      <c r="J13" s="24">
        <f t="shared" si="0"/>
        <v>0</v>
      </c>
    </row>
    <row r="14" spans="1:10" s="3" customFormat="1" ht="16.5" customHeight="1" x14ac:dyDescent="0.25">
      <c r="A14" s="13" t="s">
        <v>83</v>
      </c>
      <c r="B14" s="68" t="s">
        <v>10</v>
      </c>
      <c r="C14" s="68"/>
      <c r="D14" s="68"/>
      <c r="E14" s="14" t="s">
        <v>11</v>
      </c>
      <c r="F14" s="13"/>
      <c r="G14" s="13"/>
      <c r="H14" s="15">
        <v>6699.6</v>
      </c>
      <c r="I14" s="15">
        <v>6524.2</v>
      </c>
      <c r="J14" s="24">
        <f t="shared" si="0"/>
        <v>97.38193324974624</v>
      </c>
    </row>
    <row r="15" spans="1:10" s="3" customFormat="1" ht="39" customHeight="1" x14ac:dyDescent="0.25">
      <c r="A15" s="10" t="s">
        <v>15</v>
      </c>
      <c r="B15" s="53" t="s">
        <v>16</v>
      </c>
      <c r="C15" s="53"/>
      <c r="D15" s="53"/>
      <c r="E15" s="12" t="s">
        <v>17</v>
      </c>
      <c r="F15" s="2"/>
      <c r="G15" s="1"/>
      <c r="H15" s="11">
        <f>SUM(H16)</f>
        <v>509.2</v>
      </c>
      <c r="I15" s="11">
        <f>SUM(I16)</f>
        <v>500.5</v>
      </c>
      <c r="J15" s="23">
        <f t="shared" ref="J15:J20" si="1">I15/H15*100</f>
        <v>98.291437549096628</v>
      </c>
    </row>
    <row r="16" spans="1:10" s="3" customFormat="1" ht="63.75" customHeight="1" x14ac:dyDescent="0.25">
      <c r="A16" s="13" t="s">
        <v>18</v>
      </c>
      <c r="B16" s="69" t="s">
        <v>77</v>
      </c>
      <c r="C16" s="69"/>
      <c r="D16" s="69"/>
      <c r="E16" s="14" t="s">
        <v>19</v>
      </c>
      <c r="F16" s="14"/>
      <c r="G16" s="13"/>
      <c r="H16" s="15">
        <v>509.2</v>
      </c>
      <c r="I16" s="15">
        <v>500.5</v>
      </c>
      <c r="J16" s="24">
        <f t="shared" si="1"/>
        <v>98.291437549096628</v>
      </c>
    </row>
    <row r="17" spans="1:10" ht="15" customHeight="1" x14ac:dyDescent="0.25">
      <c r="A17" s="10" t="s">
        <v>20</v>
      </c>
      <c r="B17" s="47" t="s">
        <v>21</v>
      </c>
      <c r="C17" s="48"/>
      <c r="D17" s="49"/>
      <c r="E17" s="12" t="s">
        <v>22</v>
      </c>
      <c r="F17" s="12"/>
      <c r="G17" s="1"/>
      <c r="H17" s="11">
        <f>SUM(H18+H19+H20)</f>
        <v>81919</v>
      </c>
      <c r="I17" s="11">
        <f>SUM(I18+I19+I20)</f>
        <v>79354.8</v>
      </c>
      <c r="J17" s="23">
        <f t="shared" si="1"/>
        <v>96.869834836851041</v>
      </c>
    </row>
    <row r="18" spans="1:10" ht="18.75" customHeight="1" x14ac:dyDescent="0.25">
      <c r="A18" s="13" t="s">
        <v>23</v>
      </c>
      <c r="B18" s="58" t="s">
        <v>67</v>
      </c>
      <c r="C18" s="70"/>
      <c r="D18" s="71"/>
      <c r="E18" s="14" t="s">
        <v>66</v>
      </c>
      <c r="F18" s="14"/>
      <c r="G18" s="4"/>
      <c r="H18" s="15">
        <v>1582</v>
      </c>
      <c r="I18" s="15">
        <v>1561.1</v>
      </c>
      <c r="J18" s="24">
        <f t="shared" si="1"/>
        <v>98.678887484197205</v>
      </c>
    </row>
    <row r="19" spans="1:10" s="8" customFormat="1" ht="19.5" customHeight="1" x14ac:dyDescent="0.25">
      <c r="A19" s="13" t="s">
        <v>24</v>
      </c>
      <c r="B19" s="58" t="s">
        <v>75</v>
      </c>
      <c r="C19" s="59"/>
      <c r="D19" s="60"/>
      <c r="E19" s="14" t="s">
        <v>69</v>
      </c>
      <c r="F19" s="14"/>
      <c r="G19" s="13"/>
      <c r="H19" s="15">
        <v>80323.8</v>
      </c>
      <c r="I19" s="15">
        <v>77780.5</v>
      </c>
      <c r="J19" s="24">
        <f t="shared" si="1"/>
        <v>96.833690637146148</v>
      </c>
    </row>
    <row r="20" spans="1:10" s="3" customFormat="1" ht="30.75" customHeight="1" x14ac:dyDescent="0.25">
      <c r="A20" s="13" t="s">
        <v>65</v>
      </c>
      <c r="B20" s="69" t="s">
        <v>25</v>
      </c>
      <c r="C20" s="69"/>
      <c r="D20" s="69"/>
      <c r="E20" s="14" t="s">
        <v>26</v>
      </c>
      <c r="F20" s="4"/>
      <c r="G20" s="4"/>
      <c r="H20" s="15">
        <v>13.2</v>
      </c>
      <c r="I20" s="15">
        <v>13.2</v>
      </c>
      <c r="J20" s="24">
        <f t="shared" si="1"/>
        <v>100</v>
      </c>
    </row>
    <row r="21" spans="1:10" s="8" customFormat="1" ht="32.25" customHeight="1" x14ac:dyDescent="0.2">
      <c r="A21" s="10" t="s">
        <v>62</v>
      </c>
      <c r="B21" s="38" t="s">
        <v>59</v>
      </c>
      <c r="C21" s="56"/>
      <c r="D21" s="57"/>
      <c r="E21" s="12" t="s">
        <v>61</v>
      </c>
      <c r="F21" s="10"/>
      <c r="G21" s="10"/>
      <c r="H21" s="11">
        <f>H22</f>
        <v>172814.6</v>
      </c>
      <c r="I21" s="11">
        <f>I22</f>
        <v>150564.5</v>
      </c>
      <c r="J21" s="23">
        <f t="shared" ref="J21:J28" si="2">I21/H21*100</f>
        <v>87.124872551277491</v>
      </c>
    </row>
    <row r="22" spans="1:10" s="3" customFormat="1" ht="15" customHeight="1" x14ac:dyDescent="0.25">
      <c r="A22" s="10" t="s">
        <v>60</v>
      </c>
      <c r="B22" s="47" t="s">
        <v>63</v>
      </c>
      <c r="C22" s="48"/>
      <c r="D22" s="49"/>
      <c r="E22" s="12" t="s">
        <v>27</v>
      </c>
      <c r="F22" s="1"/>
      <c r="G22" s="1"/>
      <c r="H22" s="11">
        <v>172814.6</v>
      </c>
      <c r="I22" s="11">
        <v>150564.5</v>
      </c>
      <c r="J22" s="23">
        <f t="shared" si="2"/>
        <v>87.124872551277491</v>
      </c>
    </row>
    <row r="23" spans="1:10" ht="18" customHeight="1" x14ac:dyDescent="0.25">
      <c r="A23" s="10" t="s">
        <v>28</v>
      </c>
      <c r="B23" s="47" t="s">
        <v>29</v>
      </c>
      <c r="C23" s="48"/>
      <c r="D23" s="49"/>
      <c r="E23" s="12" t="s">
        <v>30</v>
      </c>
      <c r="F23" s="1"/>
      <c r="G23" s="1"/>
      <c r="H23" s="11">
        <f t="shared" ref="H23:I23" si="3">H24</f>
        <v>268.7</v>
      </c>
      <c r="I23" s="11">
        <f t="shared" si="3"/>
        <v>100</v>
      </c>
      <c r="J23" s="23">
        <f t="shared" si="2"/>
        <v>37.216226274655753</v>
      </c>
    </row>
    <row r="24" spans="1:10" s="3" customFormat="1" ht="34.5" customHeight="1" x14ac:dyDescent="0.25">
      <c r="A24" s="13" t="s">
        <v>31</v>
      </c>
      <c r="B24" s="28" t="s">
        <v>32</v>
      </c>
      <c r="C24" s="29"/>
      <c r="D24" s="30"/>
      <c r="E24" s="14" t="s">
        <v>33</v>
      </c>
      <c r="F24" s="4"/>
      <c r="G24" s="4"/>
      <c r="H24" s="15">
        <v>268.7</v>
      </c>
      <c r="I24" s="15">
        <v>100</v>
      </c>
      <c r="J24" s="24">
        <f t="shared" si="2"/>
        <v>37.216226274655753</v>
      </c>
    </row>
    <row r="25" spans="1:10" ht="17.25" customHeight="1" x14ac:dyDescent="0.25">
      <c r="A25" s="10" t="s">
        <v>34</v>
      </c>
      <c r="B25" s="61" t="s">
        <v>35</v>
      </c>
      <c r="C25" s="62"/>
      <c r="D25" s="63"/>
      <c r="E25" s="12" t="s">
        <v>36</v>
      </c>
      <c r="F25" s="10"/>
      <c r="G25" s="10"/>
      <c r="H25" s="11">
        <f>SUM(H26+H27+H28)</f>
        <v>6764.2</v>
      </c>
      <c r="I25" s="11">
        <f>SUM(I26+I27+I28)</f>
        <v>2501.1</v>
      </c>
      <c r="J25" s="21">
        <f t="shared" si="2"/>
        <v>36.975547736613343</v>
      </c>
    </row>
    <row r="26" spans="1:10" ht="30.75" customHeight="1" x14ac:dyDescent="0.25">
      <c r="A26" s="13" t="s">
        <v>37</v>
      </c>
      <c r="B26" s="64" t="s">
        <v>73</v>
      </c>
      <c r="C26" s="65"/>
      <c r="D26" s="66"/>
      <c r="E26" s="14" t="s">
        <v>72</v>
      </c>
      <c r="F26" s="13"/>
      <c r="G26" s="13"/>
      <c r="H26" s="15">
        <v>353</v>
      </c>
      <c r="I26" s="15">
        <v>212.6</v>
      </c>
      <c r="J26" s="22">
        <f t="shared" si="2"/>
        <v>60.226628895184135</v>
      </c>
    </row>
    <row r="27" spans="1:10" ht="19.5" customHeight="1" x14ac:dyDescent="0.25">
      <c r="A27" s="17" t="s">
        <v>74</v>
      </c>
      <c r="B27" s="28" t="s">
        <v>98</v>
      </c>
      <c r="C27" s="29"/>
      <c r="D27" s="30"/>
      <c r="E27" s="14" t="s">
        <v>38</v>
      </c>
      <c r="F27" s="13"/>
      <c r="G27" s="13"/>
      <c r="H27" s="15">
        <v>5159</v>
      </c>
      <c r="I27" s="15">
        <v>1489.8</v>
      </c>
      <c r="J27" s="24">
        <f t="shared" si="2"/>
        <v>28.8776894747044</v>
      </c>
    </row>
    <row r="28" spans="1:10" ht="19.5" customHeight="1" x14ac:dyDescent="0.25">
      <c r="A28" s="17" t="s">
        <v>87</v>
      </c>
      <c r="B28" s="28" t="s">
        <v>88</v>
      </c>
      <c r="C28" s="29"/>
      <c r="D28" s="30"/>
      <c r="E28" s="14" t="s">
        <v>89</v>
      </c>
      <c r="F28" s="13"/>
      <c r="G28" s="13"/>
      <c r="H28" s="15">
        <v>1252.2</v>
      </c>
      <c r="I28" s="15">
        <v>798.7</v>
      </c>
      <c r="J28" s="24">
        <f t="shared" si="2"/>
        <v>63.78374061651494</v>
      </c>
    </row>
    <row r="29" spans="1:10" ht="25.5" customHeight="1" x14ac:dyDescent="0.25">
      <c r="A29" s="10" t="s">
        <v>39</v>
      </c>
      <c r="B29" s="53" t="s">
        <v>78</v>
      </c>
      <c r="C29" s="53"/>
      <c r="D29" s="53"/>
      <c r="E29" s="12" t="s">
        <v>40</v>
      </c>
      <c r="F29" s="10"/>
      <c r="G29" s="1"/>
      <c r="H29" s="11">
        <f>H30+H31</f>
        <v>22604.6</v>
      </c>
      <c r="I29" s="11">
        <f>SUM(I30:I31)</f>
        <v>20001.2</v>
      </c>
      <c r="J29" s="23">
        <f t="shared" ref="J29:J39" si="4">I29/H29*100</f>
        <v>88.482875167001424</v>
      </c>
    </row>
    <row r="30" spans="1:10" ht="16.5" customHeight="1" x14ac:dyDescent="0.25">
      <c r="A30" s="13" t="s">
        <v>41</v>
      </c>
      <c r="B30" s="67" t="s">
        <v>42</v>
      </c>
      <c r="C30" s="67"/>
      <c r="D30" s="67"/>
      <c r="E30" s="14" t="s">
        <v>43</v>
      </c>
      <c r="F30" s="4"/>
      <c r="G30" s="4"/>
      <c r="H30" s="15">
        <v>10389.1</v>
      </c>
      <c r="I30" s="15">
        <v>8353.2000000000007</v>
      </c>
      <c r="J30" s="24">
        <f t="shared" si="4"/>
        <v>80.403499821928762</v>
      </c>
    </row>
    <row r="31" spans="1:10" ht="32.450000000000003" customHeight="1" x14ac:dyDescent="0.25">
      <c r="A31" s="13" t="s">
        <v>90</v>
      </c>
      <c r="B31" s="64" t="s">
        <v>91</v>
      </c>
      <c r="C31" s="65"/>
      <c r="D31" s="66"/>
      <c r="E31" s="14" t="s">
        <v>92</v>
      </c>
      <c r="F31" s="4"/>
      <c r="G31" s="4"/>
      <c r="H31" s="15">
        <v>12215.5</v>
      </c>
      <c r="I31" s="15">
        <v>11648</v>
      </c>
      <c r="J31" s="24">
        <f t="shared" si="4"/>
        <v>95.354263026482741</v>
      </c>
    </row>
    <row r="32" spans="1:10" s="3" customFormat="1" ht="26.25" customHeight="1" x14ac:dyDescent="0.25">
      <c r="A32" s="10" t="s">
        <v>44</v>
      </c>
      <c r="B32" s="47" t="s">
        <v>45</v>
      </c>
      <c r="C32" s="48"/>
      <c r="D32" s="49"/>
      <c r="E32" s="10">
        <v>1000</v>
      </c>
      <c r="F32" s="10"/>
      <c r="G32" s="10"/>
      <c r="H32" s="11">
        <f>SUM(H33:H35)</f>
        <v>27323.1</v>
      </c>
      <c r="I32" s="11">
        <f>SUM(I33:I35)</f>
        <v>25765.100000000002</v>
      </c>
      <c r="J32" s="23">
        <f t="shared" si="4"/>
        <v>94.29786517635263</v>
      </c>
    </row>
    <row r="33" spans="1:10" s="3" customFormat="1" ht="18.75" customHeight="1" x14ac:dyDescent="0.25">
      <c r="A33" s="13" t="s">
        <v>46</v>
      </c>
      <c r="B33" s="58" t="s">
        <v>94</v>
      </c>
      <c r="C33" s="72"/>
      <c r="D33" s="73"/>
      <c r="E33" s="13">
        <v>1001</v>
      </c>
      <c r="F33" s="13"/>
      <c r="G33" s="13"/>
      <c r="H33" s="15">
        <v>1023.6</v>
      </c>
      <c r="I33" s="15">
        <v>1023.5</v>
      </c>
      <c r="J33" s="24">
        <f t="shared" si="4"/>
        <v>99.99023055881203</v>
      </c>
    </row>
    <row r="34" spans="1:10" s="3" customFormat="1" ht="15.6" customHeight="1" x14ac:dyDescent="0.25">
      <c r="A34" s="13" t="s">
        <v>64</v>
      </c>
      <c r="B34" s="50" t="s">
        <v>47</v>
      </c>
      <c r="C34" s="51"/>
      <c r="D34" s="52"/>
      <c r="E34" s="13">
        <v>1004</v>
      </c>
      <c r="F34" s="4"/>
      <c r="G34" s="4"/>
      <c r="H34" s="15">
        <v>25398</v>
      </c>
      <c r="I34" s="15">
        <v>23840.2</v>
      </c>
      <c r="J34" s="24">
        <f t="shared" si="4"/>
        <v>93.866446176864329</v>
      </c>
    </row>
    <row r="35" spans="1:10" s="3" customFormat="1" ht="30" customHeight="1" x14ac:dyDescent="0.25">
      <c r="A35" s="13" t="s">
        <v>93</v>
      </c>
      <c r="B35" s="64" t="s">
        <v>95</v>
      </c>
      <c r="C35" s="65"/>
      <c r="D35" s="66"/>
      <c r="E35" s="13">
        <v>1006</v>
      </c>
      <c r="F35" s="4"/>
      <c r="G35" s="4"/>
      <c r="H35" s="15">
        <v>901.5</v>
      </c>
      <c r="I35" s="15">
        <v>901.4</v>
      </c>
      <c r="J35" s="24">
        <f t="shared" si="4"/>
        <v>99.988907376594554</v>
      </c>
    </row>
    <row r="36" spans="1:10" ht="23.25" customHeight="1" x14ac:dyDescent="0.25">
      <c r="A36" s="10" t="s">
        <v>48</v>
      </c>
      <c r="B36" s="53" t="s">
        <v>49</v>
      </c>
      <c r="C36" s="53"/>
      <c r="D36" s="53"/>
      <c r="E36" s="12" t="s">
        <v>50</v>
      </c>
      <c r="F36" s="10"/>
      <c r="G36" s="10"/>
      <c r="H36" s="11">
        <f>SUM(H37)</f>
        <v>21759.200000000001</v>
      </c>
      <c r="I36" s="11">
        <f>SUM(I37)</f>
        <v>20801.7</v>
      </c>
      <c r="J36" s="23">
        <f t="shared" si="4"/>
        <v>95.599562483914852</v>
      </c>
    </row>
    <row r="37" spans="1:10" ht="17.25" customHeight="1" x14ac:dyDescent="0.25">
      <c r="A37" s="13" t="s">
        <v>51</v>
      </c>
      <c r="B37" s="44" t="s">
        <v>79</v>
      </c>
      <c r="C37" s="45"/>
      <c r="D37" s="46"/>
      <c r="E37" s="14" t="s">
        <v>52</v>
      </c>
      <c r="F37" s="13"/>
      <c r="G37" s="13"/>
      <c r="H37" s="15">
        <v>21759.200000000001</v>
      </c>
      <c r="I37" s="15">
        <v>20801.7</v>
      </c>
      <c r="J37" s="24">
        <f t="shared" si="4"/>
        <v>95.599562483914852</v>
      </c>
    </row>
    <row r="38" spans="1:10" ht="20.25" customHeight="1" x14ac:dyDescent="0.25">
      <c r="A38" s="10" t="s">
        <v>53</v>
      </c>
      <c r="B38" s="38" t="s">
        <v>54</v>
      </c>
      <c r="C38" s="39"/>
      <c r="D38" s="40"/>
      <c r="E38" s="10">
        <v>1200</v>
      </c>
      <c r="F38" s="10"/>
      <c r="G38" s="10"/>
      <c r="H38" s="11">
        <f t="shared" ref="H38:I38" si="5">SUM(H39)</f>
        <v>1684.8</v>
      </c>
      <c r="I38" s="11">
        <f t="shared" si="5"/>
        <v>1684.7</v>
      </c>
      <c r="J38" s="23">
        <f t="shared" si="4"/>
        <v>99.994064577397907</v>
      </c>
    </row>
    <row r="39" spans="1:10" ht="15" customHeight="1" x14ac:dyDescent="0.25">
      <c r="A39" s="13" t="s">
        <v>55</v>
      </c>
      <c r="B39" s="41" t="s">
        <v>56</v>
      </c>
      <c r="C39" s="42"/>
      <c r="D39" s="43"/>
      <c r="E39" s="14" t="s">
        <v>57</v>
      </c>
      <c r="F39" s="13"/>
      <c r="G39" s="4"/>
      <c r="H39" s="15">
        <v>1684.8</v>
      </c>
      <c r="I39" s="15">
        <v>1684.7</v>
      </c>
      <c r="J39" s="24">
        <f t="shared" si="4"/>
        <v>99.994064577397907</v>
      </c>
    </row>
    <row r="40" spans="1:10" ht="18.75" customHeight="1" x14ac:dyDescent="0.25">
      <c r="A40" s="37" t="s">
        <v>58</v>
      </c>
      <c r="B40" s="37"/>
      <c r="C40" s="37"/>
      <c r="D40" s="37"/>
      <c r="E40" s="37"/>
      <c r="F40" s="37"/>
      <c r="G40" s="37"/>
      <c r="H40" s="11">
        <f>SUM(H9+H15+H17+H21+H23+H25+H29+H32+H36+H38)</f>
        <v>378394</v>
      </c>
      <c r="I40" s="11">
        <f>SUM(I9+I15+I38+I36+I32+I29+I25+I23+I21+I17)</f>
        <v>343090.39999999997</v>
      </c>
      <c r="J40" s="23">
        <f t="shared" ref="J40" si="6">I40/H40*100</f>
        <v>90.670148046744913</v>
      </c>
    </row>
    <row r="41" spans="1:10" ht="13.9" x14ac:dyDescent="0.25">
      <c r="B41" s="6"/>
      <c r="C41" s="6"/>
    </row>
    <row r="42" spans="1:10" ht="13.9" x14ac:dyDescent="0.25">
      <c r="B42" s="6"/>
      <c r="C42" s="6"/>
    </row>
    <row r="43" spans="1:10" ht="14.45" x14ac:dyDescent="0.3">
      <c r="A43" s="25"/>
      <c r="B43" s="26"/>
      <c r="C43" s="26"/>
      <c r="D43" s="26"/>
      <c r="E43" s="26"/>
      <c r="F43" s="26"/>
      <c r="G43" s="26"/>
      <c r="H43"/>
      <c r="J43"/>
    </row>
    <row r="44" spans="1:10" ht="13.9" x14ac:dyDescent="0.25">
      <c r="B44" s="6"/>
      <c r="C44" s="6"/>
    </row>
    <row r="45" spans="1:10" ht="13.9" x14ac:dyDescent="0.25">
      <c r="B45" s="6"/>
      <c r="C45" s="6"/>
      <c r="D45" s="18"/>
    </row>
    <row r="46" spans="1:10" ht="13.9" x14ac:dyDescent="0.25">
      <c r="B46" s="6"/>
      <c r="C46" s="6"/>
      <c r="D46" s="19"/>
    </row>
    <row r="47" spans="1:10" ht="13.9" x14ac:dyDescent="0.25">
      <c r="B47" s="6"/>
      <c r="C47" s="6"/>
      <c r="D47" s="19"/>
    </row>
    <row r="48" spans="1:10" ht="13.9" x14ac:dyDescent="0.25">
      <c r="B48" s="6"/>
      <c r="C48" s="6"/>
      <c r="D48" s="19"/>
    </row>
    <row r="49" spans="2:3" ht="13.9" x14ac:dyDescent="0.25">
      <c r="B49" s="6"/>
      <c r="C49" s="6"/>
    </row>
    <row r="50" spans="2:3" ht="13.9" x14ac:dyDescent="0.25">
      <c r="B50" s="6"/>
      <c r="C50" s="6"/>
    </row>
    <row r="51" spans="2:3" ht="13.9" x14ac:dyDescent="0.25">
      <c r="B51" s="6"/>
      <c r="C51" s="6"/>
    </row>
    <row r="52" spans="2:3" x14ac:dyDescent="0.25">
      <c r="B52" s="6"/>
      <c r="C52" s="6"/>
    </row>
    <row r="53" spans="2:3" x14ac:dyDescent="0.25">
      <c r="B53" s="6"/>
      <c r="C53" s="6"/>
    </row>
    <row r="54" spans="2:3" x14ac:dyDescent="0.25">
      <c r="B54" s="6"/>
      <c r="C54" s="6"/>
    </row>
    <row r="55" spans="2:3" x14ac:dyDescent="0.25">
      <c r="B55" s="6"/>
      <c r="C55" s="6"/>
    </row>
  </sheetData>
  <mergeCells count="43">
    <mergeCell ref="B31:D31"/>
    <mergeCell ref="B33:D33"/>
    <mergeCell ref="B35:D35"/>
    <mergeCell ref="D1:J1"/>
    <mergeCell ref="I7:I8"/>
    <mergeCell ref="J7:J8"/>
    <mergeCell ref="B29:D29"/>
    <mergeCell ref="B30:D30"/>
    <mergeCell ref="E2:J2"/>
    <mergeCell ref="A6:J6"/>
    <mergeCell ref="A4:J4"/>
    <mergeCell ref="A5:J5"/>
    <mergeCell ref="B28:D28"/>
    <mergeCell ref="B7:D8"/>
    <mergeCell ref="B9:D9"/>
    <mergeCell ref="H7:H8"/>
    <mergeCell ref="B23:D23"/>
    <mergeCell ref="B24:D24"/>
    <mergeCell ref="B25:D25"/>
    <mergeCell ref="B26:D26"/>
    <mergeCell ref="B13:D13"/>
    <mergeCell ref="B14:D14"/>
    <mergeCell ref="B15:D15"/>
    <mergeCell ref="B16:D16"/>
    <mergeCell ref="B18:D18"/>
    <mergeCell ref="B22:D22"/>
    <mergeCell ref="B20:D20"/>
    <mergeCell ref="B12:D12"/>
    <mergeCell ref="B10:D10"/>
    <mergeCell ref="B11:D11"/>
    <mergeCell ref="E7:G8"/>
    <mergeCell ref="A40:G40"/>
    <mergeCell ref="B38:D38"/>
    <mergeCell ref="B39:D39"/>
    <mergeCell ref="B37:D37"/>
    <mergeCell ref="B32:D32"/>
    <mergeCell ref="B34:D34"/>
    <mergeCell ref="B36:D36"/>
    <mergeCell ref="A7:A8"/>
    <mergeCell ref="B27:D27"/>
    <mergeCell ref="B17:D17"/>
    <mergeCell ref="B21:D21"/>
    <mergeCell ref="B19:D19"/>
  </mergeCells>
  <phoneticPr fontId="0" type="noConversion"/>
  <pageMargins left="0.19685039370078741" right="0.19685039370078741" top="0.39370078740157483" bottom="0.39370078740157483" header="0.11811023622047245" footer="0.11811023622047245"/>
  <pageSetup paperSize="9" scale="87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ВР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2019-04-12T07:34:59Z</cp:lastPrinted>
  <dcterms:created xsi:type="dcterms:W3CDTF">2011-06-28T07:51:13Z</dcterms:created>
  <dcterms:modified xsi:type="dcterms:W3CDTF">2019-04-12T08:36:23Z</dcterms:modified>
</cp:coreProperties>
</file>